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310" activeTab="0"/>
  </bookViews>
  <sheets>
    <sheet name="Alt-Herren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<sst xmlns="http://schemas.openxmlformats.org/spreadsheetml/2006/main" count="78" uniqueCount="39">
  <si>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</si>
  <si>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</si>
  <si>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</si>
  <si>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</si>
  <si>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</si>
  <si>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</si>
  <si>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</si>
  <si>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</si>
  <si>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</si>
  <si>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</si>
  <si>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</si>
  <si>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</si>
  <si>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</si>
  <si>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</si>
  <si>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</si>
  <si>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</si>
  <si>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</si>
  <si>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</si>
  <si>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</si>
  <si>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</si>
  <si>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</si>
  <si>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</si>
  <si>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</si>
  <si>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</si>
  <si>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</si>
  <si>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</si>
  <si>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</si>
  <si>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</si>
  <si>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</si>
  <si>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Hallen-Stadtmeisterschaften</t>
  </si>
  <si>
    <t>des Stadtsportverbandes Lügde</t>
  </si>
  <si>
    <t>Lügde, Ramberghalle</t>
  </si>
  <si>
    <t>Fußball-Hallenturnier für Alt-Herren-Mannschaften</t>
  </si>
  <si>
    <t>TSV Elbrinxen</t>
  </si>
  <si>
    <t>SV HW Falkenhagen</t>
  </si>
  <si>
    <t>SV Niese/Hummersen</t>
  </si>
  <si>
    <t>TSV Sabbenhausen</t>
  </si>
  <si>
    <t>TUS WE Lügde</t>
  </si>
  <si>
    <t>Am Samstag, dem 08.01.2011 - ab 12.00 Uhr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</si>
</sst>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3"/>
  <sheetViews>
    <sheetView showGridLines="0" tabSelected="1" zoomScale="112" zoomScaleNormal="112" workbookViewId="0" topLeftCell="A1">
      <selection activeCell="P18" sqref="P18:AJ18"/>
    </sheetView>
  </sheetViews>
  <sheetFormatPr defaultColWidth="11.421875" defaultRowHeight="12.75"/>
  <cols>
    <col min="1" max="55" width="1.7109375" style="0" customWidth="1"/>
    <col min="56" max="56" width="1.7109375" style="16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3.421875" style="29" bestFit="1" customWidth="1"/>
    <col min="66" max="66" width="2.28125" style="29" customWidth="1"/>
    <col min="67" max="68" width="2.140625" style="29" bestFit="1" customWidth="1"/>
    <col min="69" max="69" width="2.28125" style="29" customWidth="1"/>
    <col min="70" max="70" width="2.57421875" style="29" customWidth="1"/>
    <col min="71" max="71" width="2.140625" style="29" bestFit="1" customWidth="1"/>
    <col min="72" max="73" width="1.7109375" style="29" customWidth="1"/>
    <col min="74" max="80" width="1.7109375" style="30" customWidth="1"/>
    <col min="81" max="90" width="1.7109375" style="20" customWidth="1"/>
    <col min="91" max="98" width="1.7109375" style="16" customWidth="1"/>
    <col min="99" max="115" width="1.7109375" style="20" customWidth="1"/>
    <col min="116" max="116" width="1.7109375" style="16" customWidth="1"/>
    <col min="117" max="16384" width="1.7109375" style="0" customWidth="1"/>
  </cols>
  <sheetData>
    <row r="1" spans="56:116" ht="7.5" customHeight="1">
      <c r="BD1" s="6"/>
      <c r="CM1" s="6"/>
      <c r="CN1" s="6"/>
      <c r="CO1" s="6"/>
      <c r="CP1" s="6"/>
      <c r="CQ1" s="6"/>
      <c r="CR1" s="6"/>
      <c r="CS1" s="6"/>
      <c r="CT1" s="6"/>
      <c r="DL1" s="6"/>
    </row>
    <row r="2" spans="1:116" ht="33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6"/>
      <c r="CM2" s="6"/>
      <c r="CN2" s="6"/>
      <c r="CO2" s="6"/>
      <c r="CP2" s="6"/>
      <c r="CQ2" s="6"/>
      <c r="CR2" s="6"/>
      <c r="CS2" s="6"/>
      <c r="CT2" s="6"/>
      <c r="DL2" s="6"/>
    </row>
    <row r="3" spans="1:115" s="10" customFormat="1" ht="27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18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21"/>
      <c r="CD3" s="21"/>
      <c r="CE3" s="21"/>
      <c r="CF3" s="21"/>
      <c r="CG3" s="21"/>
      <c r="CH3" s="21"/>
      <c r="CI3" s="21"/>
      <c r="CJ3" s="21"/>
      <c r="CK3" s="21"/>
      <c r="CL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</row>
    <row r="4" spans="1:115" s="2" customFormat="1" ht="15">
      <c r="A4" s="56" t="s">
        <v>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22"/>
      <c r="CD4" s="22"/>
      <c r="CE4" s="22"/>
      <c r="CF4" s="22"/>
      <c r="CG4" s="22"/>
      <c r="CH4" s="22"/>
      <c r="CI4" s="22"/>
      <c r="CJ4" s="22"/>
      <c r="CK4" s="22"/>
      <c r="CL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</row>
    <row r="5" spans="43:115" s="2" customFormat="1" ht="6" customHeight="1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22"/>
      <c r="CD5" s="22"/>
      <c r="CE5" s="22"/>
      <c r="CF5" s="22"/>
      <c r="CG5" s="22"/>
      <c r="CH5" s="22"/>
      <c r="CI5" s="22"/>
      <c r="CJ5" s="22"/>
      <c r="CK5" s="22"/>
      <c r="CL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</row>
    <row r="6" spans="1:115" s="47" customFormat="1" ht="15.75">
      <c r="A6" s="57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9"/>
      <c r="BW6" s="49"/>
      <c r="BX6" s="49"/>
      <c r="BY6" s="49"/>
      <c r="BZ6" s="49"/>
      <c r="CA6" s="49"/>
      <c r="CB6" s="49"/>
      <c r="CC6" s="50"/>
      <c r="CD6" s="50"/>
      <c r="CE6" s="50"/>
      <c r="CF6" s="50"/>
      <c r="CG6" s="50"/>
      <c r="CH6" s="50"/>
      <c r="CI6" s="50"/>
      <c r="CJ6" s="50"/>
      <c r="CK6" s="50"/>
      <c r="CL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</row>
    <row r="7" spans="2:115" s="2" customFormat="1" ht="15">
      <c r="B7" s="53" t="s">
        <v>31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19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22"/>
      <c r="CD7" s="22"/>
      <c r="CE7" s="22"/>
      <c r="CF7" s="22"/>
      <c r="CG7" s="22"/>
      <c r="CH7" s="22"/>
      <c r="CI7" s="22"/>
      <c r="CJ7" s="22"/>
      <c r="CK7" s="22"/>
      <c r="CL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</row>
    <row r="8" spans="57:115" s="2" customFormat="1" ht="6" customHeight="1"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22"/>
      <c r="CD8" s="22"/>
      <c r="CE8" s="22"/>
      <c r="CF8" s="22"/>
      <c r="CG8" s="22"/>
      <c r="CH8" s="22"/>
      <c r="CI8" s="22"/>
      <c r="CJ8" s="22"/>
      <c r="CK8" s="22"/>
      <c r="CL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</row>
    <row r="9" spans="7:115" s="2" customFormat="1" ht="15.75">
      <c r="G9" s="5" t="s">
        <v>0</v>
      </c>
      <c r="H9" s="121">
        <v>0.5</v>
      </c>
      <c r="I9" s="121"/>
      <c r="J9" s="121"/>
      <c r="K9" s="121"/>
      <c r="L9" s="121"/>
      <c r="M9" s="6" t="s">
        <v>1</v>
      </c>
      <c r="T9" s="5" t="s">
        <v>2</v>
      </c>
      <c r="U9" s="129">
        <v>1</v>
      </c>
      <c r="V9" s="129" t="s">
        <v>3</v>
      </c>
      <c r="W9" s="17" t="s">
        <v>22</v>
      </c>
      <c r="X9" s="69">
        <v>0.007638888888888889</v>
      </c>
      <c r="Y9" s="69"/>
      <c r="Z9" s="69"/>
      <c r="AA9" s="69"/>
      <c r="AB9" s="69"/>
      <c r="AC9" s="6" t="s">
        <v>4</v>
      </c>
      <c r="AK9" s="5" t="s">
        <v>5</v>
      </c>
      <c r="AL9" s="69">
        <v>0.0006944444444444445</v>
      </c>
      <c r="AM9" s="69"/>
      <c r="AN9" s="69"/>
      <c r="AO9" s="69"/>
      <c r="AP9" s="69"/>
      <c r="AQ9" s="6" t="s">
        <v>4</v>
      </c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22"/>
      <c r="CD9" s="22"/>
      <c r="CE9" s="22"/>
      <c r="CF9" s="22"/>
      <c r="CG9" s="22"/>
      <c r="CH9" s="22"/>
      <c r="CI9" s="22"/>
      <c r="CJ9" s="22"/>
      <c r="CK9" s="22"/>
      <c r="CL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</row>
    <row r="10" spans="56:116" ht="9" customHeight="1">
      <c r="BD10" s="13"/>
      <c r="CM10" s="13"/>
      <c r="CN10" s="13"/>
      <c r="CO10" s="13"/>
      <c r="CP10" s="13"/>
      <c r="CQ10" s="13"/>
      <c r="CR10" s="13"/>
      <c r="CS10" s="13"/>
      <c r="CT10" s="13"/>
      <c r="DL10" s="13"/>
    </row>
    <row r="11" spans="56:116" ht="6" customHeight="1">
      <c r="BD11" s="13"/>
      <c r="CM11" s="13"/>
      <c r="CN11" s="13"/>
      <c r="CO11" s="13"/>
      <c r="CP11" s="13"/>
      <c r="CQ11" s="13"/>
      <c r="CR11" s="13"/>
      <c r="CS11" s="13"/>
      <c r="CT11" s="13"/>
      <c r="DL11" s="13"/>
    </row>
    <row r="12" spans="2:116" ht="12.75">
      <c r="B12" s="1" t="s">
        <v>6</v>
      </c>
      <c r="BD12" s="13"/>
      <c r="CM12" s="13"/>
      <c r="CN12" s="13"/>
      <c r="CO12" s="13"/>
      <c r="CP12" s="13"/>
      <c r="CQ12" s="13"/>
      <c r="CR12" s="13"/>
      <c r="CS12" s="13"/>
      <c r="CT12" s="13"/>
      <c r="DL12" s="13"/>
    </row>
    <row r="13" spans="56:116" ht="6" customHeight="1" thickBot="1">
      <c r="BD13" s="13"/>
      <c r="CM13" s="13"/>
      <c r="CN13" s="13"/>
      <c r="CO13" s="13"/>
      <c r="CP13" s="13"/>
      <c r="CQ13" s="13"/>
      <c r="CR13" s="13"/>
      <c r="CS13" s="13"/>
      <c r="CT13" s="13"/>
      <c r="DL13" s="13"/>
    </row>
    <row r="14" spans="14:116" ht="16.5" thickBot="1">
      <c r="N14" s="126" t="s">
        <v>26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8"/>
      <c r="AK14" s="67"/>
      <c r="AL14" s="68"/>
      <c r="BD14" s="13"/>
      <c r="CM14" s="13"/>
      <c r="CN14" s="13"/>
      <c r="CO14" s="13"/>
      <c r="CP14" s="13"/>
      <c r="CQ14" s="13"/>
      <c r="CR14" s="13"/>
      <c r="CS14" s="13"/>
      <c r="CT14" s="13"/>
      <c r="DL14" s="13"/>
    </row>
    <row r="15" spans="14:116" ht="15">
      <c r="N15" s="78" t="s">
        <v>7</v>
      </c>
      <c r="O15" s="79"/>
      <c r="P15" s="72" t="s">
        <v>33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3"/>
      <c r="AK15" s="124"/>
      <c r="AL15" s="125"/>
      <c r="BD15" s="13"/>
      <c r="CM15" s="13"/>
      <c r="CN15" s="13"/>
      <c r="CO15" s="13"/>
      <c r="CP15" s="13"/>
      <c r="CQ15" s="13"/>
      <c r="CR15" s="13"/>
      <c r="CS15" s="13"/>
      <c r="CT15" s="13"/>
      <c r="DL15" s="13"/>
    </row>
    <row r="16" spans="14:116" ht="15">
      <c r="N16" s="80" t="s">
        <v>8</v>
      </c>
      <c r="O16" s="81"/>
      <c r="P16" s="74" t="s">
        <v>34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5"/>
      <c r="AK16" s="122"/>
      <c r="AL16" s="123"/>
      <c r="BD16" s="13"/>
      <c r="CM16" s="13"/>
      <c r="CN16" s="13"/>
      <c r="CO16" s="13"/>
      <c r="CP16" s="13"/>
      <c r="CQ16" s="13"/>
      <c r="CR16" s="13"/>
      <c r="CS16" s="13"/>
      <c r="CT16" s="13"/>
      <c r="DL16" s="13"/>
    </row>
    <row r="17" spans="14:116" ht="15">
      <c r="N17" s="80" t="s">
        <v>9</v>
      </c>
      <c r="O17" s="81"/>
      <c r="P17" s="74" t="s">
        <v>37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22"/>
      <c r="AL17" s="123"/>
      <c r="BD17" s="13"/>
      <c r="CM17" s="13"/>
      <c r="CN17" s="13"/>
      <c r="CO17" s="13"/>
      <c r="CP17" s="13"/>
      <c r="CQ17" s="13"/>
      <c r="CR17" s="13"/>
      <c r="CS17" s="13"/>
      <c r="CT17" s="13"/>
      <c r="DL17" s="13"/>
    </row>
    <row r="18" spans="14:116" ht="15">
      <c r="N18" s="80" t="s">
        <v>10</v>
      </c>
      <c r="O18" s="81"/>
      <c r="P18" s="74" t="s">
        <v>36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  <c r="AK18" s="122"/>
      <c r="AL18" s="123"/>
      <c r="BD18" s="13"/>
      <c r="CM18" s="13"/>
      <c r="CN18" s="13"/>
      <c r="CO18" s="13"/>
      <c r="CP18" s="13"/>
      <c r="CQ18" s="13"/>
      <c r="CR18" s="13"/>
      <c r="CS18" s="13"/>
      <c r="CT18" s="13"/>
      <c r="DL18" s="13"/>
    </row>
    <row r="19" spans="14:116" ht="15.75" thickBot="1">
      <c r="N19" s="70" t="s">
        <v>11</v>
      </c>
      <c r="O19" s="71"/>
      <c r="P19" s="76" t="s">
        <v>35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58"/>
      <c r="AL19" s="59"/>
      <c r="BD19" s="13"/>
      <c r="CM19" s="13"/>
      <c r="CN19" s="13"/>
      <c r="CO19" s="13"/>
      <c r="CP19" s="13"/>
      <c r="CQ19" s="13"/>
      <c r="CR19" s="13"/>
      <c r="CS19" s="13"/>
      <c r="CT19" s="13"/>
      <c r="DL19" s="13"/>
    </row>
    <row r="20" spans="56:98" ht="12.75">
      <c r="BD20" s="13"/>
      <c r="CM20" s="13"/>
      <c r="CN20" s="13"/>
      <c r="CO20" s="13"/>
      <c r="CP20" s="13"/>
      <c r="CQ20" s="13"/>
      <c r="CR20" s="13"/>
      <c r="CS20" s="13"/>
      <c r="CT20" s="13"/>
    </row>
    <row r="21" spans="2:116" ht="12.75">
      <c r="B21" s="1" t="s">
        <v>28</v>
      </c>
      <c r="BD21" s="13"/>
      <c r="CM21" s="13"/>
      <c r="CN21" s="13"/>
      <c r="CO21" s="13"/>
      <c r="CP21" s="13"/>
      <c r="CQ21" s="13"/>
      <c r="CR21" s="13"/>
      <c r="CS21" s="13"/>
      <c r="CT21" s="13"/>
      <c r="DL21" s="13"/>
    </row>
    <row r="22" spans="56:116" ht="6" customHeight="1" thickBot="1">
      <c r="BD22" s="13"/>
      <c r="CM22" s="13"/>
      <c r="CN22" s="13"/>
      <c r="CO22" s="13"/>
      <c r="CP22" s="13"/>
      <c r="CQ22" s="13"/>
      <c r="CR22" s="13"/>
      <c r="CS22" s="13"/>
      <c r="CT22" s="13"/>
      <c r="DL22" s="13"/>
    </row>
    <row r="23" spans="2:116" s="3" customFormat="1" ht="16.5" customHeight="1" thickBot="1">
      <c r="B23" s="114" t="s">
        <v>12</v>
      </c>
      <c r="C23" s="115"/>
      <c r="D23" s="60" t="s">
        <v>23</v>
      </c>
      <c r="E23" s="61"/>
      <c r="F23" s="118"/>
      <c r="G23" s="60"/>
      <c r="H23" s="61"/>
      <c r="I23" s="118"/>
      <c r="J23" s="60" t="s">
        <v>13</v>
      </c>
      <c r="K23" s="61"/>
      <c r="L23" s="61"/>
      <c r="M23" s="61"/>
      <c r="N23" s="118"/>
      <c r="O23" s="60" t="s">
        <v>14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118"/>
      <c r="AW23" s="60" t="s">
        <v>17</v>
      </c>
      <c r="AX23" s="61"/>
      <c r="AY23" s="61"/>
      <c r="AZ23" s="61"/>
      <c r="BA23" s="118"/>
      <c r="BB23" s="116"/>
      <c r="BC23" s="117"/>
      <c r="BD23" s="15"/>
      <c r="BE23" s="35"/>
      <c r="BF23" s="36" t="s">
        <v>21</v>
      </c>
      <c r="BG23" s="37"/>
      <c r="BH23" s="37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8"/>
      <c r="BW23" s="38"/>
      <c r="BX23" s="38"/>
      <c r="BY23" s="38"/>
      <c r="BZ23" s="38"/>
      <c r="CA23" s="38"/>
      <c r="CB23" s="38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6"/>
      <c r="CN23" s="26"/>
      <c r="CO23" s="26"/>
      <c r="CP23" s="26"/>
      <c r="CQ23" s="26"/>
      <c r="CR23" s="26"/>
      <c r="CS23" s="26"/>
      <c r="CT23" s="26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14"/>
    </row>
    <row r="24" spans="2:115" s="4" customFormat="1" ht="18" customHeight="1">
      <c r="B24" s="112">
        <v>1</v>
      </c>
      <c r="C24" s="111"/>
      <c r="D24" s="111">
        <v>1</v>
      </c>
      <c r="E24" s="111"/>
      <c r="F24" s="111"/>
      <c r="G24" s="111"/>
      <c r="H24" s="111"/>
      <c r="I24" s="111"/>
      <c r="J24" s="119">
        <f>$H$9</f>
        <v>0.5</v>
      </c>
      <c r="K24" s="119"/>
      <c r="L24" s="119"/>
      <c r="M24" s="119"/>
      <c r="N24" s="120"/>
      <c r="O24" s="64" t="str">
        <f>P15</f>
        <v>TSV Elbrinxen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11" t="s">
        <v>16</v>
      </c>
      <c r="AF24" s="65" t="str">
        <f>P16</f>
        <v>SV HW Falkenhagen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97"/>
      <c r="AX24" s="109"/>
      <c r="AY24" s="11" t="s">
        <v>15</v>
      </c>
      <c r="AZ24" s="109"/>
      <c r="BA24" s="110"/>
      <c r="BB24" s="97"/>
      <c r="BC24" s="98"/>
      <c r="BE24" s="35"/>
      <c r="BF24" s="39" t="str">
        <f>IF(ISBLANK(AW24),"0",IF(AW24&gt;AZ24,3,IF(AW24=AZ24,1,0)))</f>
        <v>0</v>
      </c>
      <c r="BG24" s="39" t="s">
        <v>15</v>
      </c>
      <c r="BH24" s="39" t="str">
        <f>IF(ISBLANK(AZ24),"0",IF(AZ24&gt;AW24,3,IF(AZ24=AW24,1,0)))</f>
        <v>0</v>
      </c>
      <c r="BI24" s="35"/>
      <c r="BJ24" s="35"/>
      <c r="BK24" s="35"/>
      <c r="BL24" s="35"/>
      <c r="BM24" s="40" t="str">
        <f>$P$15</f>
        <v>TSV Elbrinxen</v>
      </c>
      <c r="BN24" s="41">
        <f>COUNT($BF$24,$BH$26,$BF$29,$BH$32)</f>
        <v>0</v>
      </c>
      <c r="BO24" s="41">
        <f>SUM($BF$24+$BH$26+$BF$29+$BH$32)</f>
        <v>0</v>
      </c>
      <c r="BP24" s="41">
        <f>SUM($AW$24+$AZ$26+$AW$29+$AZ$32)</f>
        <v>0</v>
      </c>
      <c r="BQ24" s="42" t="s">
        <v>15</v>
      </c>
      <c r="BR24" s="41">
        <f>SUM($AZ$24+$AW$26+$AZ$29+$AW$32)</f>
        <v>0</v>
      </c>
      <c r="BS24" s="41">
        <f>SUM(BP24-BR24)</f>
        <v>0</v>
      </c>
      <c r="BT24" s="35"/>
      <c r="BU24" s="35"/>
      <c r="BV24" s="38"/>
      <c r="BW24" s="38"/>
      <c r="BX24" s="38"/>
      <c r="BY24" s="38"/>
      <c r="BZ24" s="38"/>
      <c r="CA24" s="38"/>
      <c r="CB24" s="38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2:116" s="3" customFormat="1" ht="18" customHeight="1" thickBot="1">
      <c r="B25" s="113">
        <v>2</v>
      </c>
      <c r="C25" s="99"/>
      <c r="D25" s="99">
        <v>1</v>
      </c>
      <c r="E25" s="99"/>
      <c r="F25" s="99"/>
      <c r="G25" s="99"/>
      <c r="H25" s="99"/>
      <c r="I25" s="99"/>
      <c r="J25" s="100">
        <f>J24+$U$9*$X$9+$AL$9</f>
        <v>0.5083333333333333</v>
      </c>
      <c r="K25" s="100"/>
      <c r="L25" s="100"/>
      <c r="M25" s="100"/>
      <c r="N25" s="101"/>
      <c r="O25" s="102" t="str">
        <f>P17</f>
        <v>TUS WE Lügde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7" t="s">
        <v>16</v>
      </c>
      <c r="AF25" s="103" t="str">
        <f>P18</f>
        <v>TSV Sabbenhausen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4"/>
      <c r="AW25" s="105"/>
      <c r="AX25" s="106"/>
      <c r="AY25" s="7" t="s">
        <v>15</v>
      </c>
      <c r="AZ25" s="106"/>
      <c r="BA25" s="107"/>
      <c r="BB25" s="105"/>
      <c r="BC25" s="108"/>
      <c r="BD25" s="15"/>
      <c r="BE25" s="35"/>
      <c r="BF25" s="39" t="str">
        <f aca="true" t="shared" si="0" ref="BF25:BF33">IF(ISBLANK(AW25),"0",IF(AW25&gt;AZ25,3,IF(AW25=AZ25,1,0)))</f>
        <v>0</v>
      </c>
      <c r="BG25" s="39" t="s">
        <v>15</v>
      </c>
      <c r="BH25" s="39" t="str">
        <f aca="true" t="shared" si="1" ref="BH25:BH33">IF(ISBLANK(AZ25),"0",IF(AZ25&gt;AW25,3,IF(AZ25=AW25,1,0)))</f>
        <v>0</v>
      </c>
      <c r="BI25" s="35"/>
      <c r="BJ25" s="35"/>
      <c r="BK25" s="35"/>
      <c r="BL25" s="35"/>
      <c r="BM25" s="43" t="str">
        <f>$P$16</f>
        <v>SV HW Falkenhagen</v>
      </c>
      <c r="BN25" s="41">
        <f>COUNT($BH$24,$BF$27,$BF$30,$BH$33)</f>
        <v>0</v>
      </c>
      <c r="BO25" s="41">
        <f>SUM($BH$24+$BF$27+$BF$30+$BH$33)</f>
        <v>0</v>
      </c>
      <c r="BP25" s="41">
        <f>SUM($AZ$24+$AW$27+$AW$30+$AZ$33)</f>
        <v>0</v>
      </c>
      <c r="BQ25" s="42" t="s">
        <v>15</v>
      </c>
      <c r="BR25" s="41">
        <f>SUM($AW$24+$AZ$27+$AZ$30+$AW$33)</f>
        <v>0</v>
      </c>
      <c r="BS25" s="41">
        <f>SUM(BP25-BR25)</f>
        <v>0</v>
      </c>
      <c r="BT25" s="35"/>
      <c r="BU25" s="35"/>
      <c r="BV25" s="38"/>
      <c r="BW25" s="38"/>
      <c r="BX25" s="38"/>
      <c r="BY25" s="38"/>
      <c r="BZ25" s="38"/>
      <c r="CA25" s="38"/>
      <c r="CB25" s="38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15"/>
      <c r="CN25" s="15"/>
      <c r="CO25" s="15"/>
      <c r="CP25" s="15"/>
      <c r="CQ25" s="15"/>
      <c r="CR25" s="15"/>
      <c r="CS25" s="15"/>
      <c r="CT25" s="15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15"/>
    </row>
    <row r="26" spans="2:116" s="3" customFormat="1" ht="18" customHeight="1">
      <c r="B26" s="112">
        <v>3</v>
      </c>
      <c r="C26" s="111"/>
      <c r="D26" s="111">
        <v>1</v>
      </c>
      <c r="E26" s="111"/>
      <c r="F26" s="111"/>
      <c r="G26" s="111"/>
      <c r="H26" s="111"/>
      <c r="I26" s="111"/>
      <c r="J26" s="62">
        <f aca="true" t="shared" si="2" ref="J26:J33">J25+$U$9*$X$9+$AL$9</f>
        <v>0.5166666666666666</v>
      </c>
      <c r="K26" s="62"/>
      <c r="L26" s="62"/>
      <c r="M26" s="62"/>
      <c r="N26" s="63"/>
      <c r="O26" s="64" t="str">
        <f>P19</f>
        <v>SV Niese/Hummersen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1" t="s">
        <v>16</v>
      </c>
      <c r="AF26" s="65" t="str">
        <f>P15</f>
        <v>TSV Elbrinxen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6"/>
      <c r="AW26" s="97"/>
      <c r="AX26" s="109"/>
      <c r="AY26" s="11" t="s">
        <v>15</v>
      </c>
      <c r="AZ26" s="109"/>
      <c r="BA26" s="110"/>
      <c r="BB26" s="97"/>
      <c r="BC26" s="98"/>
      <c r="BD26" s="15"/>
      <c r="BE26" s="35"/>
      <c r="BF26" s="39" t="str">
        <f t="shared" si="0"/>
        <v>0</v>
      </c>
      <c r="BG26" s="39" t="s">
        <v>15</v>
      </c>
      <c r="BH26" s="39" t="str">
        <f t="shared" si="1"/>
        <v>0</v>
      </c>
      <c r="BI26" s="35"/>
      <c r="BJ26" s="35"/>
      <c r="BK26" s="35"/>
      <c r="BL26" s="35"/>
      <c r="BM26" s="43" t="str">
        <f>$P$17</f>
        <v>TUS WE Lügde</v>
      </c>
      <c r="BN26" s="41">
        <f>COUNT($BF$25,$BH$27,$BH$29,$BF$31)</f>
        <v>0</v>
      </c>
      <c r="BO26" s="41">
        <f>SUM($BF$25+$BH$27+$BH$29+$BF$31)</f>
        <v>0</v>
      </c>
      <c r="BP26" s="41">
        <f>SUM($AW$25+$AZ$27+$AZ$29+$AW$31)</f>
        <v>0</v>
      </c>
      <c r="BQ26" s="42" t="s">
        <v>15</v>
      </c>
      <c r="BR26" s="41">
        <f>SUM($AZ$25+$AW$27+$AW$29+$AZ$31)</f>
        <v>0</v>
      </c>
      <c r="BS26" s="41">
        <f>SUM(BP26-BR26)</f>
        <v>0</v>
      </c>
      <c r="BT26" s="35"/>
      <c r="BU26" s="35"/>
      <c r="BV26" s="38"/>
      <c r="BW26" s="38"/>
      <c r="BX26" s="38"/>
      <c r="BY26" s="38"/>
      <c r="BZ26" s="38"/>
      <c r="CA26" s="38"/>
      <c r="CB26" s="38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15"/>
      <c r="CN26" s="15"/>
      <c r="CO26" s="15"/>
      <c r="CP26" s="15"/>
      <c r="CQ26" s="15"/>
      <c r="CR26" s="15"/>
      <c r="CS26" s="15"/>
      <c r="CT26" s="15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15"/>
    </row>
    <row r="27" spans="2:116" s="3" customFormat="1" ht="18" customHeight="1" thickBot="1">
      <c r="B27" s="113">
        <v>4</v>
      </c>
      <c r="C27" s="99"/>
      <c r="D27" s="99">
        <v>1</v>
      </c>
      <c r="E27" s="99"/>
      <c r="F27" s="99"/>
      <c r="G27" s="99"/>
      <c r="H27" s="99"/>
      <c r="I27" s="99"/>
      <c r="J27" s="100">
        <f t="shared" si="2"/>
        <v>0.5249999999999999</v>
      </c>
      <c r="K27" s="100"/>
      <c r="L27" s="100"/>
      <c r="M27" s="100"/>
      <c r="N27" s="101"/>
      <c r="O27" s="102" t="str">
        <f>P16</f>
        <v>SV HW Falkenhagen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7" t="s">
        <v>16</v>
      </c>
      <c r="AF27" s="103" t="str">
        <f>P17</f>
        <v>TUS WE Lügde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4"/>
      <c r="AW27" s="105"/>
      <c r="AX27" s="106"/>
      <c r="AY27" s="7" t="s">
        <v>15</v>
      </c>
      <c r="AZ27" s="106"/>
      <c r="BA27" s="107"/>
      <c r="BB27" s="105"/>
      <c r="BC27" s="108"/>
      <c r="BD27" s="15"/>
      <c r="BE27" s="35"/>
      <c r="BF27" s="39" t="str">
        <f t="shared" si="0"/>
        <v>0</v>
      </c>
      <c r="BG27" s="39" t="s">
        <v>15</v>
      </c>
      <c r="BH27" s="39" t="str">
        <f t="shared" si="1"/>
        <v>0</v>
      </c>
      <c r="BI27" s="35"/>
      <c r="BJ27" s="35"/>
      <c r="BK27" s="35"/>
      <c r="BL27" s="35"/>
      <c r="BM27" s="43" t="str">
        <f>$P$18</f>
        <v>TSV Sabbenhausen</v>
      </c>
      <c r="BN27" s="41">
        <f>COUNT($BH$25,$BF$28,$BH$30,$BF$32)</f>
        <v>0</v>
      </c>
      <c r="BO27" s="41">
        <f>SUM($BH$25+$BF$28+$BH$30+$BF$32)</f>
        <v>0</v>
      </c>
      <c r="BP27" s="41">
        <f>SUM($AZ$25+$AW$28+$AZ$30+$AW$32)</f>
        <v>0</v>
      </c>
      <c r="BQ27" s="42" t="s">
        <v>15</v>
      </c>
      <c r="BR27" s="41">
        <f>SUM($AW$25+$AZ$28+$AW$30+$AZ$32)</f>
        <v>0</v>
      </c>
      <c r="BS27" s="41">
        <f>SUM(BP27-BR27)</f>
        <v>0</v>
      </c>
      <c r="BT27" s="35"/>
      <c r="BU27" s="35"/>
      <c r="BV27" s="38"/>
      <c r="BW27" s="38"/>
      <c r="BX27" s="38"/>
      <c r="BY27" s="38"/>
      <c r="BZ27" s="38"/>
      <c r="CA27" s="38"/>
      <c r="CB27" s="38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15"/>
      <c r="CN27" s="15"/>
      <c r="CO27" s="15"/>
      <c r="CP27" s="15"/>
      <c r="CQ27" s="15"/>
      <c r="CR27" s="15"/>
      <c r="CS27" s="15"/>
      <c r="CT27" s="15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15"/>
    </row>
    <row r="28" spans="2:116" s="3" customFormat="1" ht="18" customHeight="1">
      <c r="B28" s="112">
        <v>5</v>
      </c>
      <c r="C28" s="111"/>
      <c r="D28" s="111">
        <v>1</v>
      </c>
      <c r="E28" s="111"/>
      <c r="F28" s="111"/>
      <c r="G28" s="111"/>
      <c r="H28" s="111"/>
      <c r="I28" s="111"/>
      <c r="J28" s="62">
        <f t="shared" si="2"/>
        <v>0.5333333333333332</v>
      </c>
      <c r="K28" s="62"/>
      <c r="L28" s="62"/>
      <c r="M28" s="62"/>
      <c r="N28" s="63"/>
      <c r="O28" s="64" t="str">
        <f>P18</f>
        <v>TSV Sabbenhausen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11" t="s">
        <v>16</v>
      </c>
      <c r="AF28" s="65" t="str">
        <f>P19</f>
        <v>SV Niese/Hummersen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97"/>
      <c r="AX28" s="109"/>
      <c r="AY28" s="11" t="s">
        <v>15</v>
      </c>
      <c r="AZ28" s="109"/>
      <c r="BA28" s="110"/>
      <c r="BB28" s="97"/>
      <c r="BC28" s="98"/>
      <c r="BD28" s="15"/>
      <c r="BE28" s="35"/>
      <c r="BF28" s="39" t="str">
        <f t="shared" si="0"/>
        <v>0</v>
      </c>
      <c r="BG28" s="39" t="s">
        <v>15</v>
      </c>
      <c r="BH28" s="39" t="str">
        <f t="shared" si="1"/>
        <v>0</v>
      </c>
      <c r="BI28" s="35"/>
      <c r="BJ28" s="35"/>
      <c r="BK28" s="35"/>
      <c r="BL28" s="35"/>
      <c r="BM28" s="43" t="str">
        <f>$P$19</f>
        <v>SV Niese/Hummersen</v>
      </c>
      <c r="BN28" s="41">
        <f>COUNT($BF$26,$BH$28,$BH$31,$BF$33)</f>
        <v>0</v>
      </c>
      <c r="BO28" s="41">
        <f>SUM($BF$26+$BH$28+$BH$31+$BF$33)</f>
        <v>0</v>
      </c>
      <c r="BP28" s="41">
        <f>SUM($AW$26+$AZ$28+$AZ$31+$AW$33)</f>
        <v>0</v>
      </c>
      <c r="BQ28" s="42" t="s">
        <v>15</v>
      </c>
      <c r="BR28" s="41">
        <f>SUM($AZ$26+$AW$28+$AW$31+$AZ$33)</f>
        <v>0</v>
      </c>
      <c r="BS28" s="41">
        <f>SUM(BP28-BR28)</f>
        <v>0</v>
      </c>
      <c r="BT28" s="35"/>
      <c r="BU28" s="35"/>
      <c r="BV28" s="38"/>
      <c r="BW28" s="38"/>
      <c r="BX28" s="38"/>
      <c r="BY28" s="38"/>
      <c r="BZ28" s="38"/>
      <c r="CA28" s="38"/>
      <c r="CB28" s="38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15"/>
      <c r="CN28" s="15"/>
      <c r="CO28" s="15"/>
      <c r="CP28" s="15"/>
      <c r="CQ28" s="15"/>
      <c r="CR28" s="15"/>
      <c r="CS28" s="15"/>
      <c r="CT28" s="15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15"/>
    </row>
    <row r="29" spans="2:116" s="3" customFormat="1" ht="18" customHeight="1" thickBot="1">
      <c r="B29" s="113">
        <v>6</v>
      </c>
      <c r="C29" s="99"/>
      <c r="D29" s="99">
        <v>1</v>
      </c>
      <c r="E29" s="99"/>
      <c r="F29" s="99"/>
      <c r="G29" s="99"/>
      <c r="H29" s="99"/>
      <c r="I29" s="99"/>
      <c r="J29" s="100">
        <f t="shared" si="2"/>
        <v>0.5416666666666665</v>
      </c>
      <c r="K29" s="100"/>
      <c r="L29" s="100"/>
      <c r="M29" s="100"/>
      <c r="N29" s="101"/>
      <c r="O29" s="102" t="str">
        <f>P15</f>
        <v>TSV Elbrinxen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7" t="s">
        <v>16</v>
      </c>
      <c r="AF29" s="103" t="str">
        <f>P17</f>
        <v>TUS WE Lügde</v>
      </c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  <c r="AW29" s="105"/>
      <c r="AX29" s="106"/>
      <c r="AY29" s="7" t="s">
        <v>15</v>
      </c>
      <c r="AZ29" s="106"/>
      <c r="BA29" s="107"/>
      <c r="BB29" s="105"/>
      <c r="BC29" s="108"/>
      <c r="BD29" s="15"/>
      <c r="BE29" s="35"/>
      <c r="BF29" s="39" t="str">
        <f t="shared" si="0"/>
        <v>0</v>
      </c>
      <c r="BG29" s="39" t="s">
        <v>15</v>
      </c>
      <c r="BH29" s="39" t="str">
        <f t="shared" si="1"/>
        <v>0</v>
      </c>
      <c r="BI29" s="35"/>
      <c r="BJ29" s="35"/>
      <c r="BK29" s="29"/>
      <c r="BL29" s="29"/>
      <c r="BM29" s="29"/>
      <c r="BN29" s="29"/>
      <c r="BO29" s="29"/>
      <c r="BP29" s="29"/>
      <c r="BQ29" s="29"/>
      <c r="BR29" s="29"/>
      <c r="BS29" s="29"/>
      <c r="BT29" s="35"/>
      <c r="BU29" s="35"/>
      <c r="BV29" s="38"/>
      <c r="BW29" s="38"/>
      <c r="BX29" s="38"/>
      <c r="BY29" s="38"/>
      <c r="BZ29" s="38"/>
      <c r="CA29" s="38"/>
      <c r="CB29" s="38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15"/>
      <c r="CN29" s="15"/>
      <c r="CO29" s="15"/>
      <c r="CP29" s="15"/>
      <c r="CQ29" s="15"/>
      <c r="CR29" s="15"/>
      <c r="CS29" s="15"/>
      <c r="CT29" s="15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15"/>
    </row>
    <row r="30" spans="2:116" s="3" customFormat="1" ht="18" customHeight="1">
      <c r="B30" s="112">
        <v>7</v>
      </c>
      <c r="C30" s="111"/>
      <c r="D30" s="111">
        <v>1</v>
      </c>
      <c r="E30" s="111"/>
      <c r="F30" s="111"/>
      <c r="G30" s="111"/>
      <c r="H30" s="111"/>
      <c r="I30" s="111"/>
      <c r="J30" s="62">
        <f t="shared" si="2"/>
        <v>0.5499999999999998</v>
      </c>
      <c r="K30" s="62"/>
      <c r="L30" s="62"/>
      <c r="M30" s="62"/>
      <c r="N30" s="63"/>
      <c r="O30" s="64" t="str">
        <f>P16</f>
        <v>SV HW Falkenhagen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11" t="s">
        <v>16</v>
      </c>
      <c r="AF30" s="65" t="str">
        <f>P18</f>
        <v>TSV Sabbenhausen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6"/>
      <c r="AW30" s="97"/>
      <c r="AX30" s="109"/>
      <c r="AY30" s="11" t="s">
        <v>15</v>
      </c>
      <c r="AZ30" s="109"/>
      <c r="BA30" s="110"/>
      <c r="BB30" s="97"/>
      <c r="BC30" s="98"/>
      <c r="BD30" s="12"/>
      <c r="BE30" s="35"/>
      <c r="BF30" s="39" t="str">
        <f t="shared" si="0"/>
        <v>0</v>
      </c>
      <c r="BG30" s="39" t="s">
        <v>15</v>
      </c>
      <c r="BH30" s="39" t="str">
        <f t="shared" si="1"/>
        <v>0</v>
      </c>
      <c r="BI30" s="35"/>
      <c r="BJ30" s="35"/>
      <c r="BK30" s="44"/>
      <c r="BL30" s="44"/>
      <c r="BM30" s="23"/>
      <c r="BN30" s="23"/>
      <c r="BO30" s="23"/>
      <c r="BP30" s="23"/>
      <c r="BQ30" s="23"/>
      <c r="BR30" s="23"/>
      <c r="BS30" s="41"/>
      <c r="BT30" s="35"/>
      <c r="BU30" s="35"/>
      <c r="BV30" s="38"/>
      <c r="BW30" s="38"/>
      <c r="BX30" s="38"/>
      <c r="BY30" s="38"/>
      <c r="BZ30" s="38"/>
      <c r="CA30" s="38"/>
      <c r="CB30" s="38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15"/>
      <c r="CN30" s="15"/>
      <c r="CO30" s="15"/>
      <c r="CP30" s="15"/>
      <c r="CQ30" s="15"/>
      <c r="CR30" s="15"/>
      <c r="CS30" s="15"/>
      <c r="CT30" s="15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15"/>
    </row>
    <row r="31" spans="2:116" s="3" customFormat="1" ht="18" customHeight="1" thickBot="1">
      <c r="B31" s="113">
        <v>8</v>
      </c>
      <c r="C31" s="99"/>
      <c r="D31" s="99">
        <v>1</v>
      </c>
      <c r="E31" s="99"/>
      <c r="F31" s="99"/>
      <c r="G31" s="99"/>
      <c r="H31" s="99"/>
      <c r="I31" s="99"/>
      <c r="J31" s="100">
        <f t="shared" si="2"/>
        <v>0.5583333333333331</v>
      </c>
      <c r="K31" s="100"/>
      <c r="L31" s="100"/>
      <c r="M31" s="100"/>
      <c r="N31" s="101"/>
      <c r="O31" s="102" t="str">
        <f>P17</f>
        <v>TUS WE Lügde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7" t="s">
        <v>16</v>
      </c>
      <c r="AF31" s="103" t="str">
        <f>P19</f>
        <v>SV Niese/Hummersen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  <c r="AW31" s="105"/>
      <c r="AX31" s="106"/>
      <c r="AY31" s="7" t="s">
        <v>15</v>
      </c>
      <c r="AZ31" s="106"/>
      <c r="BA31" s="107"/>
      <c r="BB31" s="105"/>
      <c r="BC31" s="108"/>
      <c r="BD31" s="12"/>
      <c r="BE31" s="35"/>
      <c r="BF31" s="39" t="str">
        <f t="shared" si="0"/>
        <v>0</v>
      </c>
      <c r="BG31" s="39" t="s">
        <v>15</v>
      </c>
      <c r="BH31" s="39" t="str">
        <f t="shared" si="1"/>
        <v>0</v>
      </c>
      <c r="BI31" s="35"/>
      <c r="BJ31" s="35"/>
      <c r="BK31" s="44"/>
      <c r="BL31" s="44"/>
      <c r="BM31" s="23"/>
      <c r="BN31" s="23"/>
      <c r="BO31" s="23"/>
      <c r="BP31" s="23"/>
      <c r="BQ31" s="23"/>
      <c r="BR31" s="23"/>
      <c r="BS31" s="41"/>
      <c r="BT31" s="35"/>
      <c r="BU31" s="35"/>
      <c r="BV31" s="38"/>
      <c r="BW31" s="38"/>
      <c r="BX31" s="38"/>
      <c r="BY31" s="38"/>
      <c r="BZ31" s="38"/>
      <c r="CA31" s="38"/>
      <c r="CB31" s="38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15"/>
      <c r="CN31" s="15"/>
      <c r="CO31" s="15"/>
      <c r="CP31" s="15"/>
      <c r="CQ31" s="15"/>
      <c r="CR31" s="15"/>
      <c r="CS31" s="15"/>
      <c r="CT31" s="15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15"/>
    </row>
    <row r="32" spans="2:116" s="3" customFormat="1" ht="18" customHeight="1">
      <c r="B32" s="112">
        <v>9</v>
      </c>
      <c r="C32" s="111"/>
      <c r="D32" s="111">
        <v>1</v>
      </c>
      <c r="E32" s="111"/>
      <c r="F32" s="111"/>
      <c r="G32" s="111"/>
      <c r="H32" s="111"/>
      <c r="I32" s="111"/>
      <c r="J32" s="62">
        <f t="shared" si="2"/>
        <v>0.5666666666666664</v>
      </c>
      <c r="K32" s="62"/>
      <c r="L32" s="62"/>
      <c r="M32" s="62"/>
      <c r="N32" s="63"/>
      <c r="O32" s="64" t="str">
        <f>P18</f>
        <v>TSV Sabbenhausen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11" t="s">
        <v>16</v>
      </c>
      <c r="AF32" s="65" t="str">
        <f>P15</f>
        <v>TSV Elbrinxen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6"/>
      <c r="AW32" s="97"/>
      <c r="AX32" s="109"/>
      <c r="AY32" s="11" t="s">
        <v>15</v>
      </c>
      <c r="AZ32" s="109"/>
      <c r="BA32" s="110"/>
      <c r="BB32" s="97"/>
      <c r="BC32" s="98"/>
      <c r="BD32" s="12"/>
      <c r="BE32" s="35"/>
      <c r="BF32" s="39" t="str">
        <f t="shared" si="0"/>
        <v>0</v>
      </c>
      <c r="BG32" s="39" t="s">
        <v>15</v>
      </c>
      <c r="BH32" s="39" t="str">
        <f t="shared" si="1"/>
        <v>0</v>
      </c>
      <c r="BI32" s="35"/>
      <c r="BJ32" s="35"/>
      <c r="BK32" s="44"/>
      <c r="BL32" s="44"/>
      <c r="BM32" s="23"/>
      <c r="BN32" s="23"/>
      <c r="BO32" s="23"/>
      <c r="BP32" s="23"/>
      <c r="BQ32" s="23"/>
      <c r="BR32" s="23"/>
      <c r="BS32" s="41"/>
      <c r="BT32" s="35"/>
      <c r="BU32" s="35"/>
      <c r="BV32" s="38"/>
      <c r="BW32" s="38"/>
      <c r="BX32" s="38"/>
      <c r="BY32" s="38"/>
      <c r="BZ32" s="38"/>
      <c r="CA32" s="38"/>
      <c r="CB32" s="38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15"/>
      <c r="CN32" s="15"/>
      <c r="CO32" s="15"/>
      <c r="CP32" s="15"/>
      <c r="CQ32" s="15"/>
      <c r="CR32" s="15"/>
      <c r="CS32" s="15"/>
      <c r="CT32" s="15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15"/>
    </row>
    <row r="33" spans="2:116" s="3" customFormat="1" ht="18" customHeight="1" thickBot="1">
      <c r="B33" s="113">
        <v>10</v>
      </c>
      <c r="C33" s="99"/>
      <c r="D33" s="99">
        <v>1</v>
      </c>
      <c r="E33" s="99"/>
      <c r="F33" s="99"/>
      <c r="G33" s="99"/>
      <c r="H33" s="99"/>
      <c r="I33" s="99"/>
      <c r="J33" s="100">
        <f t="shared" si="2"/>
        <v>0.5749999999999997</v>
      </c>
      <c r="K33" s="100"/>
      <c r="L33" s="100"/>
      <c r="M33" s="100"/>
      <c r="N33" s="101"/>
      <c r="O33" s="102" t="str">
        <f>P19</f>
        <v>SV Niese/Hummersen</v>
      </c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7" t="s">
        <v>16</v>
      </c>
      <c r="AF33" s="103" t="str">
        <f>P16</f>
        <v>SV HW Falkenhagen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4"/>
      <c r="AW33" s="105"/>
      <c r="AX33" s="106"/>
      <c r="AY33" s="7" t="s">
        <v>15</v>
      </c>
      <c r="AZ33" s="106"/>
      <c r="BA33" s="107"/>
      <c r="BB33" s="105"/>
      <c r="BC33" s="108"/>
      <c r="BD33" s="12"/>
      <c r="BE33" s="35"/>
      <c r="BF33" s="39" t="str">
        <f t="shared" si="0"/>
        <v>0</v>
      </c>
      <c r="BG33" s="39" t="s">
        <v>15</v>
      </c>
      <c r="BH33" s="39" t="str">
        <f t="shared" si="1"/>
        <v>0</v>
      </c>
      <c r="BI33" s="35"/>
      <c r="BJ33" s="35"/>
      <c r="BK33" s="44"/>
      <c r="BL33" s="44"/>
      <c r="BM33" s="23"/>
      <c r="BN33" s="23"/>
      <c r="BO33" s="23"/>
      <c r="BP33" s="23"/>
      <c r="BQ33" s="23"/>
      <c r="BR33" s="23"/>
      <c r="BS33" s="41"/>
      <c r="BT33" s="35"/>
      <c r="BU33" s="35"/>
      <c r="BV33" s="38"/>
      <c r="BW33" s="38"/>
      <c r="BX33" s="38"/>
      <c r="BY33" s="38"/>
      <c r="BZ33" s="38"/>
      <c r="CA33" s="38"/>
      <c r="CB33" s="38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15"/>
      <c r="CN33" s="15"/>
      <c r="CO33" s="15"/>
      <c r="CP33" s="15"/>
      <c r="CQ33" s="15"/>
      <c r="CR33" s="15"/>
      <c r="CS33" s="15"/>
      <c r="CT33" s="15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15"/>
    </row>
    <row r="35" spans="2:116" ht="12.75">
      <c r="B35" s="1" t="s">
        <v>25</v>
      </c>
      <c r="BD35" s="13"/>
      <c r="CM35" s="13"/>
      <c r="CN35" s="13"/>
      <c r="CO35" s="13"/>
      <c r="CP35" s="13"/>
      <c r="CQ35" s="13"/>
      <c r="CR35" s="13"/>
      <c r="CS35" s="13"/>
      <c r="CT35" s="13"/>
      <c r="DL35" s="13"/>
    </row>
    <row r="36" spans="56:116" ht="6" customHeight="1">
      <c r="BD36" s="13"/>
      <c r="CM36" s="13"/>
      <c r="CN36" s="13"/>
      <c r="CO36" s="13"/>
      <c r="CP36" s="13"/>
      <c r="CQ36" s="13"/>
      <c r="CR36" s="13"/>
      <c r="CS36" s="13"/>
      <c r="CT36" s="13"/>
      <c r="DL36" s="13"/>
    </row>
    <row r="37" spans="27:115" s="8" customFormat="1" ht="13.5" customHeight="1" thickBot="1">
      <c r="AA37" s="9"/>
      <c r="AB37" s="9"/>
      <c r="AC37" s="9"/>
      <c r="AD37" s="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6"/>
      <c r="BW37" s="46"/>
      <c r="BX37" s="46"/>
      <c r="BY37" s="46"/>
      <c r="BZ37" s="46"/>
      <c r="CA37" s="46"/>
      <c r="CB37" s="46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9:116" ht="13.5" thickBot="1">
      <c r="I38" s="51" t="s">
        <v>27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60" t="s">
        <v>24</v>
      </c>
      <c r="AI38" s="61"/>
      <c r="AJ38" s="61"/>
      <c r="AK38" s="60" t="s">
        <v>18</v>
      </c>
      <c r="AL38" s="61"/>
      <c r="AM38" s="61"/>
      <c r="AN38" s="60" t="s">
        <v>19</v>
      </c>
      <c r="AO38" s="61"/>
      <c r="AP38" s="61"/>
      <c r="AQ38" s="61"/>
      <c r="AR38" s="61"/>
      <c r="AS38" s="60" t="s">
        <v>20</v>
      </c>
      <c r="AT38" s="61"/>
      <c r="AU38" s="96"/>
      <c r="BD38" s="13"/>
      <c r="CM38" s="13"/>
      <c r="CN38" s="13"/>
      <c r="CO38" s="13"/>
      <c r="CP38" s="13"/>
      <c r="CQ38" s="13"/>
      <c r="CR38" s="13"/>
      <c r="CS38" s="13"/>
      <c r="CT38" s="13"/>
      <c r="DL38" s="13"/>
    </row>
    <row r="39" spans="9:116" ht="19.5" customHeight="1" thickBot="1">
      <c r="I39" s="82" t="s">
        <v>7</v>
      </c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  <c r="AI39" s="83"/>
      <c r="AJ39" s="86"/>
      <c r="AK39" s="83"/>
      <c r="AL39" s="83"/>
      <c r="AM39" s="83"/>
      <c r="AN39" s="85"/>
      <c r="AO39" s="83"/>
      <c r="AP39" s="28"/>
      <c r="AQ39" s="83"/>
      <c r="AR39" s="86"/>
      <c r="AS39" s="87"/>
      <c r="AT39" s="87"/>
      <c r="AU39" s="88"/>
      <c r="BD39" s="13"/>
      <c r="CM39" s="13"/>
      <c r="CN39" s="13"/>
      <c r="CO39" s="13"/>
      <c r="CP39" s="13"/>
      <c r="CQ39" s="13"/>
      <c r="CR39" s="13"/>
      <c r="CS39" s="13"/>
      <c r="CT39" s="13"/>
      <c r="DL39" s="13"/>
    </row>
    <row r="40" spans="9:116" ht="19.5" customHeight="1" thickBot="1">
      <c r="I40" s="82" t="s">
        <v>8</v>
      </c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5"/>
      <c r="AI40" s="83"/>
      <c r="AJ40" s="86"/>
      <c r="AK40" s="83"/>
      <c r="AL40" s="83"/>
      <c r="AM40" s="83"/>
      <c r="AN40" s="85"/>
      <c r="AO40" s="83"/>
      <c r="AP40" s="28"/>
      <c r="AQ40" s="83"/>
      <c r="AR40" s="86"/>
      <c r="AS40" s="87"/>
      <c r="AT40" s="87"/>
      <c r="AU40" s="88"/>
      <c r="BD40" s="13"/>
      <c r="CM40" s="13"/>
      <c r="CN40" s="13"/>
      <c r="CO40" s="13"/>
      <c r="CP40" s="13"/>
      <c r="CQ40" s="13"/>
      <c r="CR40" s="13"/>
      <c r="CS40" s="13"/>
      <c r="CT40" s="13"/>
      <c r="DL40" s="13"/>
    </row>
    <row r="41" spans="9:116" ht="19.5" customHeight="1" thickBot="1">
      <c r="I41" s="82" t="s">
        <v>9</v>
      </c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5"/>
      <c r="AI41" s="83"/>
      <c r="AJ41" s="86"/>
      <c r="AK41" s="83"/>
      <c r="AL41" s="83"/>
      <c r="AM41" s="83"/>
      <c r="AN41" s="85"/>
      <c r="AO41" s="83"/>
      <c r="AP41" s="28"/>
      <c r="AQ41" s="83"/>
      <c r="AR41" s="86"/>
      <c r="AS41" s="87"/>
      <c r="AT41" s="87"/>
      <c r="AU41" s="88"/>
      <c r="BD41" s="13"/>
      <c r="CM41" s="13"/>
      <c r="CN41" s="13"/>
      <c r="CO41" s="13"/>
      <c r="CP41" s="13"/>
      <c r="CQ41" s="13"/>
      <c r="CR41" s="13"/>
      <c r="CS41" s="13"/>
      <c r="CT41" s="13"/>
      <c r="DL41" s="13"/>
    </row>
    <row r="42" spans="9:116" ht="19.5" customHeight="1" thickBot="1">
      <c r="I42" s="95" t="s">
        <v>10</v>
      </c>
      <c r="J42" s="91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91"/>
      <c r="AJ42" s="92"/>
      <c r="AK42" s="91"/>
      <c r="AL42" s="91"/>
      <c r="AM42" s="91"/>
      <c r="AN42" s="90"/>
      <c r="AO42" s="91"/>
      <c r="AP42" s="27"/>
      <c r="AQ42" s="91"/>
      <c r="AR42" s="92"/>
      <c r="AS42" s="93"/>
      <c r="AT42" s="93"/>
      <c r="AU42" s="94"/>
      <c r="BD42" s="13"/>
      <c r="CM42" s="13"/>
      <c r="CN42" s="13"/>
      <c r="CO42" s="13"/>
      <c r="CP42" s="13"/>
      <c r="CQ42" s="13"/>
      <c r="CR42" s="13"/>
      <c r="CS42" s="13"/>
      <c r="CT42" s="13"/>
      <c r="DL42" s="13"/>
    </row>
    <row r="43" spans="9:47" ht="19.5" customHeight="1" thickBot="1">
      <c r="I43" s="82" t="s">
        <v>11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5"/>
      <c r="AI43" s="83"/>
      <c r="AJ43" s="86"/>
      <c r="AK43" s="83"/>
      <c r="AL43" s="83"/>
      <c r="AM43" s="83"/>
      <c r="AN43" s="85"/>
      <c r="AO43" s="83"/>
      <c r="AP43" s="28"/>
      <c r="AQ43" s="83"/>
      <c r="AR43" s="86"/>
      <c r="AS43" s="87"/>
      <c r="AT43" s="87"/>
      <c r="AU43" s="88"/>
    </row>
  </sheetData>
  <mergeCells count="163">
    <mergeCell ref="BB24:BC24"/>
    <mergeCell ref="AW24:AX24"/>
    <mergeCell ref="AZ24:BA24"/>
    <mergeCell ref="AW25:AX25"/>
    <mergeCell ref="H9:L9"/>
    <mergeCell ref="AK17:AL17"/>
    <mergeCell ref="AK18:AL18"/>
    <mergeCell ref="AK15:AL15"/>
    <mergeCell ref="AK16:AL16"/>
    <mergeCell ref="N17:O17"/>
    <mergeCell ref="N18:O18"/>
    <mergeCell ref="N14:AJ14"/>
    <mergeCell ref="AL9:AP9"/>
    <mergeCell ref="U9:V9"/>
    <mergeCell ref="B25:C25"/>
    <mergeCell ref="O25:AD25"/>
    <mergeCell ref="AF25:AV25"/>
    <mergeCell ref="J25:N25"/>
    <mergeCell ref="D25:F25"/>
    <mergeCell ref="G25:I25"/>
    <mergeCell ref="O24:AD24"/>
    <mergeCell ref="AF24:AV24"/>
    <mergeCell ref="B24:C24"/>
    <mergeCell ref="D24:F24"/>
    <mergeCell ref="G24:I24"/>
    <mergeCell ref="J24:N24"/>
    <mergeCell ref="B23:C23"/>
    <mergeCell ref="BB23:BC23"/>
    <mergeCell ref="AW23:BA23"/>
    <mergeCell ref="J23:N23"/>
    <mergeCell ref="D23:F23"/>
    <mergeCell ref="G23:I23"/>
    <mergeCell ref="O23:AV23"/>
    <mergeCell ref="B26:C26"/>
    <mergeCell ref="B27:C27"/>
    <mergeCell ref="B28:C28"/>
    <mergeCell ref="B29:C29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27:F27"/>
    <mergeCell ref="G27:I27"/>
    <mergeCell ref="J27:N27"/>
    <mergeCell ref="O27:AD27"/>
    <mergeCell ref="AZ29:BA29"/>
    <mergeCell ref="BB29:BC29"/>
    <mergeCell ref="J26:N26"/>
    <mergeCell ref="BB26:BC26"/>
    <mergeCell ref="BB27:BC27"/>
    <mergeCell ref="AF27:AV27"/>
    <mergeCell ref="AW27:AX27"/>
    <mergeCell ref="AZ27:BA27"/>
    <mergeCell ref="AW28:AX28"/>
    <mergeCell ref="AZ28:BA28"/>
    <mergeCell ref="D29:F29"/>
    <mergeCell ref="G29:I29"/>
    <mergeCell ref="J29:N29"/>
    <mergeCell ref="O29:AD29"/>
    <mergeCell ref="BB31:BC31"/>
    <mergeCell ref="J30:N30"/>
    <mergeCell ref="O30:AD30"/>
    <mergeCell ref="AF30:AV30"/>
    <mergeCell ref="AW30:AX30"/>
    <mergeCell ref="J31:N31"/>
    <mergeCell ref="O31:AD31"/>
    <mergeCell ref="BB28:BC28"/>
    <mergeCell ref="AF29:AV29"/>
    <mergeCell ref="AW29:AX29"/>
    <mergeCell ref="AW32:AX32"/>
    <mergeCell ref="AZ30:BA30"/>
    <mergeCell ref="BB30:BC30"/>
    <mergeCell ref="AF31:AV31"/>
    <mergeCell ref="AW31:AX31"/>
    <mergeCell ref="AZ31:BA31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S39:AU39"/>
    <mergeCell ref="I39:J39"/>
    <mergeCell ref="AN38:AR38"/>
    <mergeCell ref="AS38:AU38"/>
    <mergeCell ref="AH39:AJ39"/>
    <mergeCell ref="AK39:AM39"/>
    <mergeCell ref="AN39:AO39"/>
    <mergeCell ref="AQ39:AR39"/>
    <mergeCell ref="AS41:AU41"/>
    <mergeCell ref="I41:J41"/>
    <mergeCell ref="AH40:AJ40"/>
    <mergeCell ref="AK40:AM40"/>
    <mergeCell ref="AN40:AO40"/>
    <mergeCell ref="AQ40:AR40"/>
    <mergeCell ref="AS40:AU40"/>
    <mergeCell ref="AH41:AJ41"/>
    <mergeCell ref="AK41:AM41"/>
    <mergeCell ref="AN41:AO41"/>
    <mergeCell ref="AQ41:AR41"/>
    <mergeCell ref="AS43:AU43"/>
    <mergeCell ref="I43:J43"/>
    <mergeCell ref="K42:AG42"/>
    <mergeCell ref="AH42:AJ42"/>
    <mergeCell ref="AK42:AM42"/>
    <mergeCell ref="AN42:AO42"/>
    <mergeCell ref="AQ42:AR42"/>
    <mergeCell ref="AS42:AU42"/>
    <mergeCell ref="I42:J42"/>
    <mergeCell ref="AH43:AJ43"/>
    <mergeCell ref="AK43:AM43"/>
    <mergeCell ref="AN43:AO43"/>
    <mergeCell ref="AQ43:AR43"/>
    <mergeCell ref="I40:J40"/>
    <mergeCell ref="K40:AG40"/>
    <mergeCell ref="K39:AG39"/>
    <mergeCell ref="K43:AG43"/>
    <mergeCell ref="K41:AG41"/>
    <mergeCell ref="AK14:AL14"/>
    <mergeCell ref="X9:AB9"/>
    <mergeCell ref="N19:O19"/>
    <mergeCell ref="P15:AJ15"/>
    <mergeCell ref="P16:AJ16"/>
    <mergeCell ref="P17:AJ17"/>
    <mergeCell ref="P18:AJ18"/>
    <mergeCell ref="P19:AJ19"/>
    <mergeCell ref="N15:O15"/>
    <mergeCell ref="N16:O16"/>
    <mergeCell ref="AK19:AL19"/>
    <mergeCell ref="AH38:AJ38"/>
    <mergeCell ref="I38:AG38"/>
    <mergeCell ref="AK38:AM38"/>
    <mergeCell ref="J32:N32"/>
    <mergeCell ref="O32:AD32"/>
    <mergeCell ref="AF32:AV32"/>
    <mergeCell ref="J28:N28"/>
    <mergeCell ref="O28:AD28"/>
    <mergeCell ref="AF28:AV28"/>
    <mergeCell ref="B7:BB7"/>
    <mergeCell ref="A2:BC2"/>
    <mergeCell ref="A3:BB3"/>
    <mergeCell ref="A4:BC4"/>
    <mergeCell ref="A6:BC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Karl Hasse</cp:lastModifiedBy>
  <cp:lastPrinted>2010-12-13T15:16:11Z</cp:lastPrinted>
  <dcterms:created xsi:type="dcterms:W3CDTF">2002-02-21T07:48:38Z</dcterms:created>
  <dcterms:modified xsi:type="dcterms:W3CDTF">2010-12-13T15:16:15Z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-1101245495</vt:i4>
  </property>
  <property fmtid="{D5CDD505-2E9C-101B-9397-08002B2CF9AE}" pid="4" name="_EmailSubje">
    <vt:lpwstr>TUS WE Lügde</vt:lpwstr>
  </property>
  <property fmtid="{D5CDD505-2E9C-101B-9397-08002B2CF9AE}" pid="5" name="_AuthorEma">
    <vt:lpwstr>karl.hasse@arkil.de</vt:lpwstr>
  </property>
  <property fmtid="{D5CDD505-2E9C-101B-9397-08002B2CF9AE}" pid="6" name="_AuthorEmailDisplayNa">
    <vt:lpwstr>Karl Hasse</vt:lpwstr>
  </property>
</Properties>
</file>